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2026" sheetId="3" r:id="rId1"/>
    <sheet name="2026 (Регион)" sheetId="4" r:id="rId2"/>
  </sheets>
  <definedNames>
    <definedName name="_Hlk97287723" localSheetId="0">'2026'!#REF!</definedName>
    <definedName name="_Hlk97287723" localSheetId="1">'2026 (Регион)'!#REF!</definedName>
    <definedName name="_xlnm._FilterDatabase" localSheetId="0" hidden="1">'2026'!$A$2:$G$9</definedName>
    <definedName name="_xlnm._FilterDatabase" localSheetId="1" hidden="1">'2026 (Регион)'!$A$2:$G$9</definedName>
    <definedName name="_xlnm.Print_Area" localSheetId="0">'2026'!$A$1:$G$9</definedName>
    <definedName name="_xlnm.Print_Area" localSheetId="1">'2026 (Регион)'!$A$1:$O$9</definedName>
  </definedNames>
  <calcPr calcId="152511" iterate="1"/>
</workbook>
</file>

<file path=xl/calcChain.xml><?xml version="1.0" encoding="utf-8"?>
<calcChain xmlns="http://schemas.openxmlformats.org/spreadsheetml/2006/main">
  <c r="K2" i="4" l="1"/>
  <c r="L2" i="4"/>
  <c r="I2" i="4"/>
  <c r="J2" i="4"/>
  <c r="A9" i="4"/>
  <c r="A8" i="4"/>
  <c r="A7" i="4"/>
  <c r="A6" i="4"/>
  <c r="A5" i="4"/>
  <c r="A4" i="4"/>
  <c r="A8" i="3" l="1"/>
  <c r="A9" i="3"/>
  <c r="A5" i="3"/>
  <c r="A6" i="3"/>
  <c r="A7" i="3"/>
  <c r="A4" i="3"/>
</calcChain>
</file>

<file path=xl/sharedStrings.xml><?xml version="1.0" encoding="utf-8"?>
<sst xmlns="http://schemas.openxmlformats.org/spreadsheetml/2006/main" count="78" uniqueCount="31">
  <si>
    <t>УВС</t>
  </si>
  <si>
    <t>ОПИ</t>
  </si>
  <si>
    <t>Дата</t>
  </si>
  <si>
    <t>Решение</t>
  </si>
  <si>
    <t>№ протокола</t>
  </si>
  <si>
    <t>Недропользователь</t>
  </si>
  <si>
    <t>Вид ПИ</t>
  </si>
  <si>
    <t>Участок недр (месторождение)</t>
  </si>
  <si>
    <t>№</t>
  </si>
  <si>
    <t>ПВ</t>
  </si>
  <si>
    <t>Согласовать</t>
  </si>
  <si>
    <t>ПИ</t>
  </si>
  <si>
    <t>ЯНАО</t>
  </si>
  <si>
    <t>ХМАО</t>
  </si>
  <si>
    <t>ТО</t>
  </si>
  <si>
    <t>Регион</t>
  </si>
  <si>
    <t xml:space="preserve">  Реестр протоколов о согласовании планов и (или) схем развития горных работ, рассмотренных в 2026 году</t>
  </si>
  <si>
    <t>ТЭЦ-16 филиал ПАО «Мосэнерго»</t>
  </si>
  <si>
    <t>ТЭЦ-21 филиал ПАО «Мосэнерго»</t>
  </si>
  <si>
    <t xml:space="preserve">Московское месторождение промышленных подземных вод </t>
  </si>
  <si>
    <t>ТЭЦ-26 филиал ПАО «Мосэнерго»</t>
  </si>
  <si>
    <t>ТЭЦ-9 филиал ПАО «Мосэнерго»</t>
  </si>
  <si>
    <t>ТЭЦ-23 филиал ПАО «Мосэнерго»</t>
  </si>
  <si>
    <t xml:space="preserve">   Реестр протоколов о согласовании планов и (или) схем развития горных работ, рассмотренных в 2026 году</t>
  </si>
  <si>
    <t>Москва</t>
  </si>
  <si>
    <t>Месторождения природных рассолов (подземные воды для технического использования)</t>
  </si>
  <si>
    <t xml:space="preserve">Месторождения минеральных подземных вод </t>
  </si>
  <si>
    <t xml:space="preserve">Участок недр по добыче технической крепкорассольной воды </t>
  </si>
  <si>
    <t>Участок недр Московского месторождения по добыче рассолов (промышленных вод)</t>
  </si>
  <si>
    <t xml:space="preserve">Участок недр месторождения по добыче рассолов (промышленных вод)  </t>
  </si>
  <si>
    <t>ТЭЦ-20  филиал 
ПАО «Мосэнерго»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</si>
</sst>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/>
    </xf>
    <xf numFmtId="0" fontId="8" fillId="0" borderId="0" xfId="0" applyFont="1"/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10" fillId="0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2" xfId="5"/>
    <cellStyle name="Обычный 3" xfId="3"/>
    <cellStyle name="Обычный 4" xfId="4"/>
    <cellStyle name="Финансовый 2" xfId="2"/>
    <cellStyle name="Финансовый 3" xfId="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9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B8" sqref="B8"/>
    </sheetView>
  </sheetViews>
  <sheetFormatPr defaultRowHeight="15.75" x14ac:dyDescent="0.25"/>
  <cols>
    <col min="1" max="1" width="5.85546875" style="5" customWidth="1"/>
    <col min="2" max="2" width="36.85546875" style="5" customWidth="1"/>
    <col min="3" max="3" width="33" style="17" customWidth="1"/>
    <col min="4" max="4" width="16.140625" style="5" customWidth="1"/>
    <col min="5" max="5" width="13.7109375" style="5" customWidth="1"/>
    <col min="6" max="6" width="13.140625" style="5" customWidth="1"/>
    <col min="7" max="7" width="25.5703125" style="5" customWidth="1"/>
    <col min="8" max="16384" width="9.140625" style="5"/>
  </cols>
  <sheetData>
    <row r="1" spans="1:7" ht="18.75" x14ac:dyDescent="0.25">
      <c r="A1" s="18" t="s">
        <v>16</v>
      </c>
      <c r="C1" s="1"/>
      <c r="D1" s="2"/>
      <c r="E1" s="3"/>
      <c r="F1" s="4"/>
      <c r="G1" s="3"/>
    </row>
    <row r="2" spans="1:7" ht="31.5" x14ac:dyDescent="0.25">
      <c r="A2" s="6" t="s">
        <v>8</v>
      </c>
      <c r="B2" s="7" t="s">
        <v>5</v>
      </c>
      <c r="C2" s="8" t="s">
        <v>7</v>
      </c>
      <c r="D2" s="7" t="s">
        <v>6</v>
      </c>
      <c r="E2" s="9" t="s">
        <v>3</v>
      </c>
      <c r="F2" s="10" t="s">
        <v>2</v>
      </c>
      <c r="G2" s="9" t="s">
        <v>4</v>
      </c>
    </row>
    <row r="3" spans="1:7" x14ac:dyDescent="0.25">
      <c r="A3" s="11">
        <v>1</v>
      </c>
      <c r="B3" s="11">
        <v>2</v>
      </c>
      <c r="C3" s="12">
        <v>3</v>
      </c>
      <c r="D3" s="13">
        <v>4</v>
      </c>
      <c r="E3" s="14">
        <v>5</v>
      </c>
      <c r="F3" s="15">
        <v>6</v>
      </c>
      <c r="G3" s="13">
        <v>7</v>
      </c>
    </row>
    <row r="4" spans="1:7" ht="45" x14ac:dyDescent="0.25">
      <c r="A4" s="16">
        <f>ROWS($B$4:B4)</f>
        <v>1</v>
      </c>
      <c r="B4" s="24" t="s">
        <v>17</v>
      </c>
      <c r="C4" s="25" t="s">
        <v>25</v>
      </c>
      <c r="D4" s="23" t="s">
        <v>9</v>
      </c>
      <c r="E4" s="26" t="s">
        <v>10</v>
      </c>
      <c r="F4" s="27">
        <v>46069</v>
      </c>
      <c r="G4" s="26">
        <v>1</v>
      </c>
    </row>
    <row r="5" spans="1:7" ht="30" x14ac:dyDescent="0.25">
      <c r="A5" s="16">
        <f>ROWS($B$4:B5)</f>
        <v>2</v>
      </c>
      <c r="B5" s="24" t="s">
        <v>30</v>
      </c>
      <c r="C5" s="25" t="s">
        <v>26</v>
      </c>
      <c r="D5" s="23" t="s">
        <v>9</v>
      </c>
      <c r="E5" s="26" t="s">
        <v>10</v>
      </c>
      <c r="F5" s="27">
        <v>46069</v>
      </c>
      <c r="G5" s="26">
        <v>1</v>
      </c>
    </row>
    <row r="6" spans="1:7" ht="30" x14ac:dyDescent="0.25">
      <c r="A6" s="16">
        <f>ROWS($B$4:B6)</f>
        <v>3</v>
      </c>
      <c r="B6" s="24" t="s">
        <v>18</v>
      </c>
      <c r="C6" s="25" t="s">
        <v>19</v>
      </c>
      <c r="D6" s="23" t="s">
        <v>9</v>
      </c>
      <c r="E6" s="26" t="s">
        <v>10</v>
      </c>
      <c r="F6" s="27">
        <v>46069</v>
      </c>
      <c r="G6" s="26">
        <v>1</v>
      </c>
    </row>
    <row r="7" spans="1:7" ht="45" x14ac:dyDescent="0.25">
      <c r="A7" s="16">
        <f>ROWS($B$4:B7)</f>
        <v>4</v>
      </c>
      <c r="B7" s="24" t="s">
        <v>20</v>
      </c>
      <c r="C7" s="25" t="s">
        <v>27</v>
      </c>
      <c r="D7" s="23" t="s">
        <v>9</v>
      </c>
      <c r="E7" s="26" t="s">
        <v>10</v>
      </c>
      <c r="F7" s="27">
        <v>46069</v>
      </c>
      <c r="G7" s="26">
        <v>1</v>
      </c>
    </row>
    <row r="8" spans="1:7" ht="45" x14ac:dyDescent="0.25">
      <c r="A8" s="16">
        <f>ROWS($B$4:B8)</f>
        <v>5</v>
      </c>
      <c r="B8" s="24" t="s">
        <v>21</v>
      </c>
      <c r="C8" s="25" t="s">
        <v>28</v>
      </c>
      <c r="D8" s="23" t="s">
        <v>9</v>
      </c>
      <c r="E8" s="26" t="s">
        <v>10</v>
      </c>
      <c r="F8" s="27">
        <v>46069</v>
      </c>
      <c r="G8" s="26">
        <v>1</v>
      </c>
    </row>
    <row r="9" spans="1:7" ht="45" x14ac:dyDescent="0.25">
      <c r="A9" s="16">
        <f>ROWS($B$4:B9)</f>
        <v>6</v>
      </c>
      <c r="B9" s="24" t="s">
        <v>22</v>
      </c>
      <c r="C9" s="25" t="s">
        <v>29</v>
      </c>
      <c r="D9" s="23" t="s">
        <v>9</v>
      </c>
      <c r="E9" s="26" t="s">
        <v>10</v>
      </c>
      <c r="F9" s="27">
        <v>46069</v>
      </c>
      <c r="G9" s="26">
        <v>1</v>
      </c>
    </row>
  </sheetData>
  <autoFilter ref="A2:G9"/>
  <conditionalFormatting sqref="E4:E5">
    <cfRule type="colorScale" priority="4">
      <colorScale>
        <cfvo type="num" val="0"/>
        <cfvo type="max"/>
        <color theme="5" tint="0.59999389629810485"/>
        <color rgb="FFFFEF9C"/>
      </colorScale>
    </cfRule>
  </conditionalFormatting>
  <conditionalFormatting sqref="E4:E5">
    <cfRule type="cellIs" dxfId="3" priority="3" operator="equal">
      <formula>0</formula>
    </cfRule>
  </conditionalFormatting>
  <conditionalFormatting sqref="E6:E9">
    <cfRule type="colorScale" priority="2">
      <colorScale>
        <cfvo type="num" val="0"/>
        <cfvo type="max"/>
        <color theme="5" tint="0.59999389629810485"/>
        <color rgb="FFFFEF9C"/>
      </colorScale>
    </cfRule>
  </conditionalFormatting>
  <conditionalFormatting sqref="E6:E9">
    <cfRule type="cellIs" dxfId="2" priority="1" operator="equal">
      <formula>0</formula>
    </cfRule>
  </conditionalFormatting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O9"/>
  <sheetViews>
    <sheetView view="pageBreakPreview" zoomScaleNormal="100" zoomScaleSheetLayoutView="100" workbookViewId="0">
      <pane ySplit="3" topLeftCell="A4" activePane="bottomLeft" state="frozen"/>
      <selection pane="bottomLeft" activeCell="B4" sqref="B4:G9"/>
    </sheetView>
  </sheetViews>
  <sheetFormatPr defaultRowHeight="15.75" x14ac:dyDescent="0.25"/>
  <cols>
    <col min="1" max="1" width="5.85546875" style="5" customWidth="1"/>
    <col min="2" max="2" width="32.28515625" style="5" customWidth="1"/>
    <col min="3" max="3" width="33" style="17" customWidth="1"/>
    <col min="4" max="4" width="16.140625" style="5" customWidth="1"/>
    <col min="5" max="5" width="13.7109375" style="5" customWidth="1"/>
    <col min="6" max="6" width="13.140625" style="5" customWidth="1"/>
    <col min="7" max="7" width="25.5703125" style="5" customWidth="1"/>
    <col min="8" max="8" width="8.140625" style="5" bestFit="1" customWidth="1"/>
    <col min="9" max="16384" width="9.140625" style="5"/>
  </cols>
  <sheetData>
    <row r="1" spans="1:15" ht="18.75" x14ac:dyDescent="0.25">
      <c r="A1" s="18" t="s">
        <v>23</v>
      </c>
      <c r="C1" s="1"/>
      <c r="D1" s="2"/>
      <c r="E1" s="3"/>
      <c r="F1" s="4"/>
      <c r="G1" s="3"/>
      <c r="H1" s="3"/>
      <c r="I1" s="19" t="s">
        <v>0</v>
      </c>
      <c r="J1" s="19" t="s">
        <v>9</v>
      </c>
      <c r="K1" s="19" t="s">
        <v>11</v>
      </c>
      <c r="L1" s="19" t="s">
        <v>1</v>
      </c>
      <c r="M1" s="19" t="s">
        <v>12</v>
      </c>
      <c r="N1" s="19" t="s">
        <v>13</v>
      </c>
      <c r="O1" s="19" t="s">
        <v>14</v>
      </c>
    </row>
    <row r="2" spans="1:15" ht="31.5" x14ac:dyDescent="0.25">
      <c r="A2" s="6" t="s">
        <v>8</v>
      </c>
      <c r="B2" s="7" t="s">
        <v>5</v>
      </c>
      <c r="C2" s="8" t="s">
        <v>7</v>
      </c>
      <c r="D2" s="7" t="s">
        <v>6</v>
      </c>
      <c r="E2" s="9" t="s">
        <v>3</v>
      </c>
      <c r="F2" s="10" t="s">
        <v>2</v>
      </c>
      <c r="G2" s="9" t="s">
        <v>4</v>
      </c>
      <c r="H2" s="21" t="s">
        <v>15</v>
      </c>
      <c r="I2" s="20">
        <f>COUNTIF($G$4:$G$184,"*УВС")</f>
        <v>0</v>
      </c>
      <c r="J2" s="20">
        <f t="shared" ref="J2" si="0">COUNTIF($G$4:$G$184,"*ПВ")</f>
        <v>0</v>
      </c>
      <c r="K2" s="20">
        <f>COUNTIF($G$4:$G$184,"*-ПИ")</f>
        <v>0</v>
      </c>
      <c r="L2" s="20">
        <f>COUNTIF($G$4:$G$184,"*ОПИ")</f>
        <v>0</v>
      </c>
      <c r="M2" s="20"/>
      <c r="N2" s="20"/>
      <c r="O2" s="20"/>
    </row>
    <row r="3" spans="1:15" x14ac:dyDescent="0.25">
      <c r="A3" s="11">
        <v>1</v>
      </c>
      <c r="B3" s="11">
        <v>2</v>
      </c>
      <c r="C3" s="12">
        <v>3</v>
      </c>
      <c r="D3" s="13">
        <v>4</v>
      </c>
      <c r="E3" s="14">
        <v>5</v>
      </c>
      <c r="F3" s="15">
        <v>6</v>
      </c>
      <c r="G3" s="13">
        <v>7</v>
      </c>
      <c r="H3" s="22"/>
      <c r="J3" s="5">
        <v>6</v>
      </c>
    </row>
    <row r="4" spans="1:15" ht="45" x14ac:dyDescent="0.25">
      <c r="A4" s="23">
        <f>ROWS($B$4:B4)</f>
        <v>1</v>
      </c>
      <c r="B4" s="24" t="s">
        <v>17</v>
      </c>
      <c r="C4" s="25" t="s">
        <v>25</v>
      </c>
      <c r="D4" s="23" t="s">
        <v>9</v>
      </c>
      <c r="E4" s="26" t="s">
        <v>10</v>
      </c>
      <c r="F4" s="27">
        <v>46069</v>
      </c>
      <c r="G4" s="26">
        <v>1</v>
      </c>
      <c r="H4" s="28" t="s">
        <v>24</v>
      </c>
    </row>
    <row r="5" spans="1:15" ht="30" x14ac:dyDescent="0.25">
      <c r="A5" s="23">
        <f>ROWS($B$4:B5)</f>
        <v>2</v>
      </c>
      <c r="B5" s="24" t="s">
        <v>30</v>
      </c>
      <c r="C5" s="25" t="s">
        <v>26</v>
      </c>
      <c r="D5" s="23" t="s">
        <v>9</v>
      </c>
      <c r="E5" s="26" t="s">
        <v>10</v>
      </c>
      <c r="F5" s="27">
        <v>46069</v>
      </c>
      <c r="G5" s="26">
        <v>1</v>
      </c>
      <c r="H5" s="28" t="s">
        <v>24</v>
      </c>
    </row>
    <row r="6" spans="1:15" ht="30" x14ac:dyDescent="0.25">
      <c r="A6" s="23">
        <f>ROWS($B$4:B6)</f>
        <v>3</v>
      </c>
      <c r="B6" s="24" t="s">
        <v>18</v>
      </c>
      <c r="C6" s="25" t="s">
        <v>19</v>
      </c>
      <c r="D6" s="23" t="s">
        <v>9</v>
      </c>
      <c r="E6" s="26" t="s">
        <v>10</v>
      </c>
      <c r="F6" s="27">
        <v>46069</v>
      </c>
      <c r="G6" s="26">
        <v>1</v>
      </c>
      <c r="H6" s="28" t="s">
        <v>24</v>
      </c>
    </row>
    <row r="7" spans="1:15" ht="45" x14ac:dyDescent="0.25">
      <c r="A7" s="23">
        <f>ROWS($B$4:B7)</f>
        <v>4</v>
      </c>
      <c r="B7" s="24" t="s">
        <v>20</v>
      </c>
      <c r="C7" s="25" t="s">
        <v>27</v>
      </c>
      <c r="D7" s="23" t="s">
        <v>9</v>
      </c>
      <c r="E7" s="26" t="s">
        <v>10</v>
      </c>
      <c r="F7" s="27">
        <v>46069</v>
      </c>
      <c r="G7" s="26">
        <v>1</v>
      </c>
      <c r="H7" s="28" t="s">
        <v>24</v>
      </c>
    </row>
    <row r="8" spans="1:15" ht="45" x14ac:dyDescent="0.25">
      <c r="A8" s="23">
        <f>ROWS($B$4:B8)</f>
        <v>5</v>
      </c>
      <c r="B8" s="24" t="s">
        <v>21</v>
      </c>
      <c r="C8" s="25" t="s">
        <v>28</v>
      </c>
      <c r="D8" s="23" t="s">
        <v>9</v>
      </c>
      <c r="E8" s="26" t="s">
        <v>10</v>
      </c>
      <c r="F8" s="27">
        <v>46069</v>
      </c>
      <c r="G8" s="26">
        <v>1</v>
      </c>
      <c r="H8" s="28" t="s">
        <v>24</v>
      </c>
    </row>
    <row r="9" spans="1:15" ht="45" x14ac:dyDescent="0.25">
      <c r="A9" s="23">
        <f>ROWS($B$4:B9)</f>
        <v>6</v>
      </c>
      <c r="B9" s="24" t="s">
        <v>22</v>
      </c>
      <c r="C9" s="25" t="s">
        <v>29</v>
      </c>
      <c r="D9" s="23" t="s">
        <v>9</v>
      </c>
      <c r="E9" s="26" t="s">
        <v>10</v>
      </c>
      <c r="F9" s="27">
        <v>46069</v>
      </c>
      <c r="G9" s="26">
        <v>1</v>
      </c>
      <c r="H9" s="28" t="s">
        <v>24</v>
      </c>
    </row>
  </sheetData>
  <autoFilter ref="A2:G9"/>
  <conditionalFormatting sqref="E4:E5">
    <cfRule type="colorScale" priority="4">
      <colorScale>
        <cfvo type="num" val="0"/>
        <cfvo type="max"/>
        <color theme="5" tint="0.59999389629810485"/>
        <color rgb="FFFFEF9C"/>
      </colorScale>
    </cfRule>
  </conditionalFormatting>
  <conditionalFormatting sqref="E4:E5">
    <cfRule type="cellIs" dxfId="1" priority="3" operator="equal">
      <formula>0</formula>
    </cfRule>
  </conditionalFormatting>
  <conditionalFormatting sqref="E6:E9">
    <cfRule type="colorScale" priority="2">
      <colorScale>
        <cfvo type="num" val="0"/>
        <cfvo type="max"/>
        <color theme="5" tint="0.59999389629810485"/>
        <color rgb="FFFFEF9C"/>
      </colorScale>
    </cfRule>
  </conditionalFormatting>
  <conditionalFormatting sqref="E6:E9">
    <cfRule type="cellIs" dxfId="0" priority="1" operator="equal">
      <formula>0</formula>
    </cfRule>
  </conditionalFormatting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2026</vt:lpstr>
      <vt:lpstr>2026 (Регион)</vt:lpstr>
      <vt:lpstr>'2026'!Область_печати</vt:lpstr>
      <vt:lpstr>'2026 (Регион)'!Область_печати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2026-03-10T11:00:20Z</dcterms:modified>
</cp:coreProperties>
</file>